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massgov-my.sharepoint.com/personal/julia_newhall2_mass_gov/Documents/Compliance Materials/"/>
    </mc:Choice>
  </mc:AlternateContent>
  <xr:revisionPtr revIDLastSave="0" documentId="8_{DB007706-CF9A-4DD6-AB10-C3B510B75698}" xr6:coauthVersionLast="47" xr6:coauthVersionMax="47" xr10:uidLastSave="{00000000-0000-0000-0000-000000000000}"/>
  <bookViews>
    <workbookView xWindow="-103" yWindow="-103" windowWidth="16663" windowHeight="8743" xr2:uid="{00000000-000D-0000-FFFF-FFFF00000000}"/>
  </bookViews>
  <sheets>
    <sheet name="Quick Test" sheetId="1" r:id="rId1"/>
    <sheet name="Configuration" sheetId="2" state="hidden" r:id="rId2"/>
  </sheets>
  <definedNames>
    <definedName name="HighModerateLow">Configuration!$F$20:$F$22</definedName>
    <definedName name="NoUnclearYes">Configuration!$E$20:$E$22</definedName>
    <definedName name="YesPartialNo">Configuration!$D$20:$D$22</definedName>
    <definedName name="YesPossiblyNo">Configuration!$G$20:$G$22</definedName>
  </definedNames>
  <calcPr calcId="191029"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1" l="1"/>
  <c r="G17" i="1"/>
  <c r="B15" i="2"/>
  <c r="H12" i="1" s="1"/>
  <c r="D44" i="1"/>
  <c r="D43" i="1"/>
  <c r="D42" i="1"/>
  <c r="D37" i="1"/>
  <c r="D36" i="1"/>
  <c r="D35" i="1"/>
  <c r="D30" i="1"/>
  <c r="D29" i="1"/>
  <c r="D28" i="1"/>
  <c r="D23" i="1"/>
  <c r="D22" i="1"/>
  <c r="D21" i="1"/>
  <c r="D20" i="1"/>
  <c r="D15" i="1"/>
  <c r="D14" i="1"/>
  <c r="H10" i="1"/>
  <c r="H9" i="1"/>
  <c r="H8" i="1"/>
  <c r="H7" i="1"/>
  <c r="H6" i="1"/>
  <c r="D31" i="1" l="1"/>
  <c r="D16" i="1"/>
  <c r="G6" i="1" s="1"/>
  <c r="D24" i="1"/>
  <c r="G7" i="1" s="1"/>
  <c r="D45" i="1"/>
  <c r="G21" i="1" s="1"/>
  <c r="D38" i="1"/>
  <c r="G20" i="1" s="1"/>
  <c r="G9" i="1" l="1"/>
  <c r="G10" i="1"/>
  <c r="G8" i="1"/>
  <c r="G19" i="1"/>
  <c r="G22" i="1" s="1"/>
  <c r="G12" i="1"/>
  <c r="H13" i="1" s="1"/>
</calcChain>
</file>

<file path=xl/sharedStrings.xml><?xml version="1.0" encoding="utf-8"?>
<sst xmlns="http://schemas.openxmlformats.org/spreadsheetml/2006/main" count="91" uniqueCount="64">
  <si>
    <t>Use this template to quickly assess whether a proposed expense is allowable, non-supplanting, responsive to community need, feasible to implement, and aligned with equity principles.</t>
  </si>
  <si>
    <t>Decision Summary</t>
  </si>
  <si>
    <t>Category</t>
  </si>
  <si>
    <t>Score</t>
  </si>
  <si>
    <t>Max</t>
  </si>
  <si>
    <t>Allowability</t>
  </si>
  <si>
    <t>Supplanting</t>
  </si>
  <si>
    <t>Community Need</t>
  </si>
  <si>
    <t>Readiness</t>
  </si>
  <si>
    <t>Equity</t>
  </si>
  <si>
    <t>Response</t>
  </si>
  <si>
    <t>Section 1: Allowability (Core Test)</t>
  </si>
  <si>
    <t>Total Score</t>
  </si>
  <si>
    <t xml:space="preserve">Funds must be used solely for opioid abatement efforts. </t>
  </si>
  <si>
    <t>Decision</t>
  </si>
  <si>
    <t>Does the project/initiative align with the allowable strategies described in the SSA?</t>
  </si>
  <si>
    <t>Yes</t>
  </si>
  <si>
    <t>Scoring bands: 22–30 Proceed | 14–21 Revise | 0–13 Do Not Proceed</t>
  </si>
  <si>
    <t>Does the project/initiative address opioid-related harms (e.g., prevention, harm reduction, treatment, recovery)?</t>
  </si>
  <si>
    <t>Section Score</t>
  </si>
  <si>
    <t xml:space="preserve">Allowability </t>
  </si>
  <si>
    <t>Section 2: Supplanting Test</t>
  </si>
  <si>
    <t xml:space="preserve">Supplanting </t>
  </si>
  <si>
    <t>Settlement funds must supplement—not replace—existing obligations or funding sources.</t>
  </si>
  <si>
    <t>Community Needs</t>
  </si>
  <si>
    <t>Would the municipality fund any of the expenses if opioid settlement funds were not available?</t>
  </si>
  <si>
    <t>Unclear</t>
  </si>
  <si>
    <t>Has the municipality covered any of the proposed costs in the past?</t>
  </si>
  <si>
    <t>No</t>
  </si>
  <si>
    <t>Are any of the proposed expenses required under federal, state, or local law, regulation, or contract?</t>
  </si>
  <si>
    <t>Overall Risk</t>
  </si>
  <si>
    <t>Are any of the proposed costs funded or reimbursed by the by the state?</t>
  </si>
  <si>
    <t>Section 3: Community Need &amp; Impact</t>
  </si>
  <si>
    <t>Assess whether the proposal reflects community need and is likely to improve outcomes.</t>
  </si>
  <si>
    <t>Are funds being used to address a documented need?</t>
  </si>
  <si>
    <t xml:space="preserve">Did people with lived and living experience (PWLLE) identify this as a need? </t>
  </si>
  <si>
    <t>Somewhat</t>
  </si>
  <si>
    <t xml:space="preserve">Is there a plan in place to measure success and impact? </t>
  </si>
  <si>
    <t>Section 4: Implementation Readiness</t>
  </si>
  <si>
    <t>Assess whether the municipality is prepared to launch and manage the proposed activity.</t>
  </si>
  <si>
    <t xml:space="preserve">Is the scope of work clearly defined? </t>
  </si>
  <si>
    <t xml:space="preserve">Is there adequate staff in place to implement program activities? </t>
  </si>
  <si>
    <t xml:space="preserve">Will program activities be implemented within a specific time period? </t>
  </si>
  <si>
    <t>Section 5: Equity &amp; Engagement</t>
  </si>
  <si>
    <t>Assess whether the proposal reflects engagement and reduces barriers to access.</t>
  </si>
  <si>
    <t>Were people with lived and living experience included in decision-making?</t>
  </si>
  <si>
    <t xml:space="preserve">Have community partners been engaged in the planning process? </t>
  </si>
  <si>
    <t>Does the program prioritize disproportionately impacted populations?</t>
  </si>
  <si>
    <t>Setting</t>
  </si>
  <si>
    <t>Value</t>
  </si>
  <si>
    <t>Proceed Threshold</t>
  </si>
  <si>
    <t>Revise Threshold</t>
  </si>
  <si>
    <t>Max Score per Question</t>
  </si>
  <si>
    <t>Section Max Scores</t>
  </si>
  <si>
    <t>Total Max</t>
  </si>
  <si>
    <t>Yes/Somewhat/No</t>
  </si>
  <si>
    <t>No/Unclear/Yes</t>
  </si>
  <si>
    <t>No/Somewhat/Yes</t>
  </si>
  <si>
    <t>Yes/Possibly/No</t>
  </si>
  <si>
    <t>Possibly</t>
  </si>
  <si>
    <t xml:space="preserve">Flagged Risks </t>
  </si>
  <si>
    <t xml:space="preserve">Pre-Spending Quick Test - Municipal Opioid Abatement Funds </t>
  </si>
  <si>
    <t xml:space="preserve">Disclaimer </t>
  </si>
  <si>
    <t>This tool is intended for educational purposed and should not be interpreted as legal advice. Municipalities should consult their city or town solicitors or other qualified legal advisors for legal interpretations of the SSA or other applicable laws.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</si>
</sst>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ont>
    <font>
      <b/>
      <sz val="10"/>
      <color rgb="FF1F1F1F"/>
      <name val="Calibri"/>
    </font>
    <font>
      <sz val="11"/>
      <name val="Arial Narrow"/>
    </font>
    <font>
      <i/>
      <sz val="10"/>
      <name val="Arial Narrow"/>
    </font>
    <font>
      <b/>
      <sz val="11"/>
      <name val="Arial Narrow"/>
    </font>
    <font>
      <sz val="11"/>
      <color theme="1"/>
      <name val="Arial Narrow"/>
    </font>
    <font>
      <sz val="12"/>
      <name val="Arial Narrow"/>
    </font>
    <font>
      <b/>
      <sz val="10"/>
      <name val="Arial Narrow"/>
    </font>
    <font>
      <b/>
      <sz val="11"/>
      <color theme="0"/>
      <name val="Arial Narrow"/>
    </font>
    <font>
      <sz val="10"/>
      <color theme="1"/>
      <name val="Arial Narrow"/>
    </font>
    <font>
      <i/>
      <sz val="9"/>
      <name val="Arial Narrow"/>
    </font>
    <font>
      <i/>
      <sz val="11"/>
      <name val="Arial Narrow"/>
    </font>
    <font>
      <i/>
      <sz val="12"/>
      <name val="Arial Narrow"/>
    </font>
    <font>
      <sz val="11"/>
      <name val="Arial Narrow"/>
      <family val="2"/>
    </font>
    <font>
      <b/>
      <sz val="16"/>
      <color theme="0"/>
      <name val="Arial Narrow"/>
      <family val="2"/>
    </font>
    <font>
      <b/>
      <sz val="11"/>
      <color theme="0"/>
      <name val="Arial Narrow"/>
      <family val="2"/>
    </font>
    <font>
      <sz val="11"/>
      <color theme="0"/>
      <name val="Arial Narrow"/>
      <family val="2"/>
    </font>
    <font>
      <sz val="12"/>
      <name val="Arial Narrow"/>
      <family val="2"/>
    </font>
    <font>
      <i/>
      <sz val="11"/>
      <name val="Arial Narrow"/>
      <family val="2"/>
    </font>
  </fonts>
  <fills count="9">
    <fill>
      <patternFill patternType="none"/>
    </fill>
    <fill>
      <patternFill patternType="gray125"/>
    </fill>
    <fill>
      <patternFill patternType="solid">
        <fgColor theme="1" tint="0.14999847407452621"/>
        <bgColor indexed="65"/>
      </patternFill>
    </fill>
    <fill>
      <patternFill patternType="solid">
        <fgColor theme="0" tint="-0.14999847407452621"/>
        <bgColor indexed="65"/>
      </patternFill>
    </fill>
    <fill>
      <patternFill patternType="solid">
        <fgColor theme="0" tint="-4.9989318521683403E-2"/>
        <bgColor indexed="65"/>
      </patternFill>
    </fill>
    <fill>
      <patternFill patternType="solid">
        <fgColor theme="0"/>
      </patternFill>
    </fill>
    <fill>
      <patternFill patternType="solid">
        <fgColor theme="0" tint="-0.14999847407452621"/>
        <bgColor indexed="64"/>
      </patternFill>
    </fill>
    <fill>
      <patternFill patternType="solid">
        <fgColor theme="1"/>
        <bgColor indexed="64"/>
      </patternFill>
    </fill>
    <fill>
      <patternFill patternType="solid">
        <fgColor rgb="FFF2F2F2"/>
        <bgColor indexed="64"/>
      </patternFill>
    </fill>
  </fills>
  <borders count="47">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indexed="64"/>
      </left>
      <right style="thin">
        <color theme="0" tint="-0.249977111117893"/>
      </right>
      <top style="medium">
        <color indexed="64"/>
      </top>
      <bottom style="medium">
        <color indexed="64"/>
      </bottom>
      <diagonal/>
    </border>
    <border>
      <left style="thin">
        <color theme="0" tint="-0.249977111117893"/>
      </left>
      <right style="thin">
        <color theme="0" tint="-0.249977111117893"/>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thin">
        <color auto="1"/>
      </left>
      <right style="thin">
        <color auto="1"/>
      </right>
      <top style="thin">
        <color theme="0" tint="-0.249977111117893"/>
      </top>
      <bottom style="thin">
        <color auto="1"/>
      </bottom>
      <diagonal/>
    </border>
    <border>
      <left style="medium">
        <color indexed="64"/>
      </left>
      <right style="thin">
        <color theme="0" tint="-0.24994659260841701"/>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theme="0" tint="-0.249977111117893"/>
      </top>
      <bottom style="thin">
        <color auto="1"/>
      </bottom>
      <diagonal/>
    </border>
    <border>
      <left style="thin">
        <color auto="1"/>
      </left>
      <right style="medium">
        <color indexed="64"/>
      </right>
      <top style="thin">
        <color theme="0" tint="-0.249977111117893"/>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theme="0" tint="-0.2499465926084170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theme="0" tint="-0.249977111117893"/>
      </right>
      <top style="medium">
        <color indexed="64"/>
      </top>
      <bottom style="thin">
        <color theme="0" tint="-0.249977111117893"/>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B7C9D6"/>
      </right>
      <top style="medium">
        <color indexed="64"/>
      </top>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medium">
        <color indexed="64"/>
      </bottom>
      <diagonal/>
    </border>
    <border>
      <left style="thin">
        <color theme="0" tint="-0.24994659260841701"/>
      </left>
      <right style="thin">
        <color theme="0" tint="-0.24994659260841701"/>
      </right>
      <top style="thin">
        <color theme="0" tint="-0.249977111117893"/>
      </top>
      <bottom/>
      <diagonal/>
    </border>
    <border>
      <left style="medium">
        <color indexed="64"/>
      </left>
      <right/>
      <top style="thin">
        <color theme="0" tint="-0.24994659260841701"/>
      </top>
      <bottom style="thin">
        <color theme="0" tint="-0.249977111117893"/>
      </bottom>
      <diagonal/>
    </border>
    <border>
      <left/>
      <right style="thin">
        <color theme="0" tint="-0.24994659260841701"/>
      </right>
      <top style="thin">
        <color theme="0" tint="-0.24994659260841701"/>
      </top>
      <bottom style="thin">
        <color theme="0" tint="-0.249977111117893"/>
      </bottom>
      <diagonal/>
    </border>
    <border>
      <left/>
      <right/>
      <top style="thin">
        <color theme="0" tint="-0.24994659260841701"/>
      </top>
      <bottom style="thin">
        <color theme="0" tint="-0.249977111117893"/>
      </bottom>
      <diagonal/>
    </border>
    <border>
      <left style="thin">
        <color theme="0" tint="-0.24994659260841701"/>
      </left>
      <right style="medium">
        <color indexed="64"/>
      </right>
      <top style="thin">
        <color theme="0" tint="-0.249977111117893"/>
      </top>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style="thin">
        <color theme="0" tint="-0.249977111117893"/>
      </right>
      <top/>
      <bottom style="medium">
        <color indexed="64"/>
      </bottom>
      <diagonal/>
    </border>
    <border>
      <left style="medium">
        <color indexed="64"/>
      </left>
      <right/>
      <top style="thin">
        <color theme="0" tint="-0.249977111117893"/>
      </top>
      <bottom style="medium">
        <color indexed="64"/>
      </bottom>
      <diagonal/>
    </border>
    <border>
      <left/>
      <right style="thin">
        <color theme="0" tint="-0.249977111117893"/>
      </right>
      <top style="thin">
        <color theme="0" tint="-0.249977111117893"/>
      </top>
      <bottom style="medium">
        <color indexed="64"/>
      </bottom>
      <diagonal/>
    </border>
  </borders>
  <cellStyleXfs count="1">
    <xf numFmtId="0" fontId="0" fillId="0" borderId="0"/>
  </cellStyleXfs>
  <cellXfs count="77">
    <xf numFmtId="0" fontId="0" fillId="0" borderId="0" xfId="0"/>
    <xf numFmtId="0" fontId="1" fillId="0" borderId="0" xfId="0" applyFont="1"/>
    <xf numFmtId="0" fontId="2" fillId="0" borderId="0" xfId="0" applyFont="1"/>
    <xf numFmtId="0" fontId="10" fillId="0" borderId="0" xfId="0" applyFont="1" applyAlignment="1">
      <alignment vertical="center" wrapText="1"/>
    </xf>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0" fontId="4" fillId="4"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xf numFmtId="0" fontId="12" fillId="3" borderId="0" xfId="0" applyFont="1" applyFill="1" applyAlignment="1">
      <alignment vertical="center" wrapText="1"/>
    </xf>
    <xf numFmtId="0" fontId="6" fillId="0" borderId="0" xfId="0" applyFont="1"/>
    <xf numFmtId="0" fontId="4" fillId="0" borderId="0" xfId="0" applyFont="1" applyBorder="1" applyAlignment="1">
      <alignment horizontal="center" vertical="center"/>
    </xf>
    <xf numFmtId="0" fontId="5" fillId="0" borderId="0" xfId="0" applyFont="1" applyBorder="1"/>
    <xf numFmtId="0" fontId="4" fillId="3" borderId="3" xfId="0" applyFont="1" applyFill="1" applyBorder="1" applyAlignment="1">
      <alignment horizontal="left" vertical="center"/>
    </xf>
    <xf numFmtId="0" fontId="4" fillId="0" borderId="4" xfId="0" applyFont="1" applyBorder="1" applyAlignment="1">
      <alignment horizontal="center" vertical="center"/>
    </xf>
    <xf numFmtId="0" fontId="5" fillId="0" borderId="5" xfId="0" applyFont="1" applyBorder="1"/>
    <xf numFmtId="0" fontId="2" fillId="0" borderId="9" xfId="0" applyFont="1" applyBorder="1"/>
    <xf numFmtId="0" fontId="5" fillId="0" borderId="10" xfId="0" applyFont="1" applyBorder="1"/>
    <xf numFmtId="0" fontId="2" fillId="0" borderId="11"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13" fillId="0" borderId="7" xfId="0" applyFont="1" applyBorder="1" applyAlignment="1">
      <alignment horizontal="center" vertical="center"/>
    </xf>
    <xf numFmtId="0" fontId="13" fillId="0" borderId="12" xfId="0" applyFont="1" applyBorder="1" applyAlignment="1">
      <alignment horizontal="center" vertical="center"/>
    </xf>
    <xf numFmtId="0" fontId="4" fillId="4" borderId="15" xfId="0" applyFont="1" applyFill="1" applyBorder="1" applyAlignment="1">
      <alignment vertical="center" wrapText="1"/>
    </xf>
    <xf numFmtId="0" fontId="5" fillId="0" borderId="16" xfId="0" applyFont="1" applyBorder="1"/>
    <xf numFmtId="0" fontId="4" fillId="4" borderId="17" xfId="0" applyFont="1" applyFill="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4" fillId="2" borderId="0" xfId="0" applyFont="1" applyFill="1" applyAlignment="1">
      <alignment vertical="center" wrapText="1"/>
    </xf>
    <xf numFmtId="0" fontId="17" fillId="4" borderId="24" xfId="0" applyFont="1" applyFill="1" applyBorder="1" applyAlignment="1">
      <alignment horizontal="left" vertical="center" wrapText="1"/>
    </xf>
    <xf numFmtId="0" fontId="5" fillId="0" borderId="9" xfId="0" applyFont="1" applyBorder="1"/>
    <xf numFmtId="0" fontId="5" fillId="0" borderId="25" xfId="0" applyFont="1" applyBorder="1"/>
    <xf numFmtId="0" fontId="2" fillId="0" borderId="0" xfId="0" applyFont="1" applyBorder="1"/>
    <xf numFmtId="0" fontId="5" fillId="0" borderId="26" xfId="0" applyFont="1" applyBorder="1"/>
    <xf numFmtId="0" fontId="5" fillId="0" borderId="27" xfId="0" applyFont="1" applyBorder="1"/>
    <xf numFmtId="0" fontId="5" fillId="0" borderId="28" xfId="0" applyFont="1" applyBorder="1"/>
    <xf numFmtId="0" fontId="5" fillId="0" borderId="29" xfId="0" applyFont="1" applyBorder="1"/>
    <xf numFmtId="0" fontId="15" fillId="2" borderId="30" xfId="0" applyFont="1" applyFill="1" applyBorder="1" applyAlignment="1">
      <alignment vertical="center" wrapText="1"/>
    </xf>
    <xf numFmtId="0" fontId="16" fillId="0" borderId="9" xfId="0" applyFont="1" applyBorder="1"/>
    <xf numFmtId="0" fontId="16" fillId="0" borderId="10" xfId="0" applyFont="1" applyBorder="1"/>
    <xf numFmtId="0" fontId="8" fillId="2" borderId="30" xfId="0" applyFont="1" applyFill="1" applyBorder="1" applyAlignment="1">
      <alignment vertical="center" wrapText="1"/>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4" fillId="4" borderId="6" xfId="0" applyFont="1" applyFill="1" applyBorder="1"/>
    <xf numFmtId="1" fontId="4" fillId="4" borderId="33" xfId="0" applyNumberFormat="1" applyFont="1" applyFill="1" applyBorder="1" applyAlignment="1">
      <alignment horizontal="center"/>
    </xf>
    <xf numFmtId="0" fontId="7" fillId="6" borderId="34" xfId="0" applyFont="1" applyFill="1" applyBorder="1" applyAlignment="1">
      <alignment horizontal="center" vertical="center"/>
    </xf>
    <xf numFmtId="0" fontId="18" fillId="6" borderId="35" xfId="0" applyFont="1" applyFill="1" applyBorder="1" applyAlignment="1">
      <alignment horizontal="left" vertical="center" wrapText="1"/>
    </xf>
    <xf numFmtId="0" fontId="18" fillId="6" borderId="36" xfId="0" applyFont="1" applyFill="1" applyBorder="1" applyAlignment="1">
      <alignment horizontal="left" vertical="center" wrapText="1"/>
    </xf>
    <xf numFmtId="0" fontId="18" fillId="6" borderId="35" xfId="0" applyFont="1" applyFill="1" applyBorder="1" applyAlignment="1">
      <alignment horizontal="center" vertical="center" wrapText="1"/>
    </xf>
    <xf numFmtId="0" fontId="18" fillId="6" borderId="37" xfId="0" applyFont="1" applyFill="1" applyBorder="1" applyAlignment="1">
      <alignment horizontal="center" vertical="center" wrapText="1"/>
    </xf>
    <xf numFmtId="0" fontId="11" fillId="6" borderId="35" xfId="0" applyFont="1" applyFill="1" applyBorder="1" applyAlignment="1">
      <alignment horizontal="left" vertical="center" wrapText="1"/>
    </xf>
    <xf numFmtId="0" fontId="11" fillId="6" borderId="36" xfId="0" applyFont="1" applyFill="1" applyBorder="1" applyAlignment="1">
      <alignment horizontal="left" vertical="center" wrapText="1"/>
    </xf>
    <xf numFmtId="0" fontId="7" fillId="6" borderId="38" xfId="0" applyFont="1" applyFill="1" applyBorder="1" applyAlignment="1">
      <alignment horizontal="center" vertical="center"/>
    </xf>
    <xf numFmtId="0" fontId="4" fillId="4" borderId="39" xfId="0" applyFont="1" applyFill="1" applyBorder="1" applyAlignment="1">
      <alignment horizontal="left" vertical="center"/>
    </xf>
    <xf numFmtId="0" fontId="4" fillId="4" borderId="40" xfId="0" applyFont="1" applyFill="1" applyBorder="1" applyAlignment="1">
      <alignment horizontal="center"/>
    </xf>
    <xf numFmtId="0" fontId="2" fillId="0" borderId="39" xfId="0" applyFont="1" applyBorder="1"/>
    <xf numFmtId="1" fontId="2" fillId="0" borderId="40" xfId="0" applyNumberFormat="1" applyFont="1" applyBorder="1" applyAlignment="1">
      <alignment horizontal="center"/>
    </xf>
    <xf numFmtId="0" fontId="2" fillId="0" borderId="41" xfId="0" applyFont="1" applyBorder="1"/>
    <xf numFmtId="1" fontId="2" fillId="0" borderId="42" xfId="0" applyNumberFormat="1" applyFont="1" applyBorder="1" applyAlignment="1">
      <alignment horizontal="center"/>
    </xf>
    <xf numFmtId="1" fontId="2" fillId="0" borderId="43" xfId="0" applyNumberFormat="1" applyFont="1" applyBorder="1" applyAlignment="1">
      <alignment horizontal="center"/>
    </xf>
    <xf numFmtId="0" fontId="3" fillId="5" borderId="44" xfId="0" applyFont="1" applyFill="1" applyBorder="1" applyAlignment="1">
      <alignment horizontal="center" vertical="center" wrapText="1"/>
    </xf>
    <xf numFmtId="0" fontId="9" fillId="0" borderId="28" xfId="0" applyFont="1" applyBorder="1"/>
    <xf numFmtId="0" fontId="9" fillId="0" borderId="29" xfId="0" applyFont="1" applyBorder="1"/>
    <xf numFmtId="0" fontId="15" fillId="7" borderId="18" xfId="0" applyFont="1" applyFill="1" applyBorder="1" applyAlignment="1">
      <alignment vertical="center"/>
    </xf>
    <xf numFmtId="1" fontId="15" fillId="7" borderId="19" xfId="0" applyNumberFormat="1" applyFont="1" applyFill="1" applyBorder="1" applyAlignment="1">
      <alignment horizontal="center" vertical="center"/>
    </xf>
    <xf numFmtId="1" fontId="15" fillId="7" borderId="5" xfId="0" applyNumberFormat="1" applyFont="1" applyFill="1" applyBorder="1" applyAlignment="1">
      <alignment horizontal="center" vertical="center"/>
    </xf>
    <xf numFmtId="0" fontId="15" fillId="7" borderId="8" xfId="0" applyFont="1" applyFill="1" applyBorder="1" applyAlignment="1">
      <alignment horizontal="left" vertical="center" wrapText="1"/>
    </xf>
    <xf numFmtId="0" fontId="16" fillId="7" borderId="9" xfId="0" applyFont="1" applyFill="1" applyBorder="1"/>
    <xf numFmtId="0" fontId="16" fillId="7" borderId="10" xfId="0" applyFont="1" applyFill="1" applyBorder="1"/>
    <xf numFmtId="0" fontId="4" fillId="4" borderId="45" xfId="0" applyFont="1" applyFill="1" applyBorder="1" applyAlignment="1">
      <alignment vertical="center"/>
    </xf>
    <xf numFmtId="0" fontId="4" fillId="4" borderId="46" xfId="0" applyFont="1" applyFill="1" applyBorder="1" applyAlignment="1">
      <alignment vertical="center"/>
    </xf>
    <xf numFmtId="0" fontId="4" fillId="8" borderId="45" xfId="0" applyFont="1" applyFill="1" applyBorder="1" applyAlignment="1">
      <alignment vertical="center"/>
    </xf>
    <xf numFmtId="0" fontId="4" fillId="8" borderId="6" xfId="0" applyFont="1" applyFill="1" applyBorder="1" applyAlignment="1">
      <alignment vertical="center"/>
    </xf>
    <xf numFmtId="1" fontId="4" fillId="8" borderId="33" xfId="0" applyNumberFormat="1" applyFont="1" applyFill="1" applyBorder="1" applyAlignment="1">
      <alignment horizontal="center" vertical="center"/>
    </xf>
    <xf numFmtId="0" fontId="4" fillId="8" borderId="46" xfId="0" applyFont="1" applyFill="1" applyBorder="1" applyAlignment="1">
      <alignment vertical="center"/>
    </xf>
  </cellXfs>
  <cellStyles count="1">
    <cellStyle name="Normal" xfId="0" builtinId="0"/>
  </cellStyles>
  <dxfs count="24">
    <dxf>
      <fill>
        <patternFill>
          <bgColor rgb="FFFFC1D1"/>
        </patternFill>
      </fill>
    </dxf>
    <dxf>
      <fill>
        <patternFill>
          <bgColor rgb="FFFFFFA3"/>
        </patternFill>
      </fill>
    </dxf>
    <dxf>
      <fill>
        <patternFill>
          <bgColor rgb="FFBFEFBF"/>
        </patternFill>
      </fill>
    </dxf>
    <dxf>
      <fill>
        <patternFill>
          <bgColor rgb="FFBFEFBF"/>
        </patternFill>
      </fill>
    </dxf>
    <dxf>
      <fill>
        <patternFill>
          <bgColor rgb="FFFFFFA3"/>
        </patternFill>
      </fill>
    </dxf>
    <dxf>
      <fill>
        <patternFill>
          <bgColor rgb="FFFFC1D1"/>
        </patternFill>
      </fill>
    </dxf>
    <dxf>
      <fill>
        <patternFill>
          <bgColor rgb="FFBFEFBF"/>
        </patternFill>
      </fill>
    </dxf>
    <dxf>
      <fill>
        <patternFill>
          <bgColor rgb="FFFFFFA3"/>
        </patternFill>
      </fill>
    </dxf>
    <dxf>
      <fill>
        <patternFill>
          <bgColor rgb="FFFFC1D1"/>
        </patternFill>
      </fill>
    </dxf>
    <dxf>
      <fill>
        <patternFill>
          <bgColor rgb="FFFFC1D1"/>
        </patternFill>
      </fill>
    </dxf>
    <dxf>
      <fill>
        <patternFill>
          <bgColor rgb="FFFFFFA3"/>
        </patternFill>
      </fill>
    </dxf>
    <dxf>
      <fill>
        <patternFill>
          <bgColor rgb="FFBFEFBF"/>
        </patternFill>
      </fill>
    </dxf>
    <dxf>
      <fill>
        <patternFill>
          <bgColor rgb="FFFFC1D1"/>
        </patternFill>
      </fill>
    </dxf>
    <dxf>
      <fill>
        <patternFill>
          <bgColor rgb="FFFFFFA3"/>
        </patternFill>
      </fill>
    </dxf>
    <dxf>
      <fill>
        <patternFill>
          <bgColor rgb="FFBFEFBF"/>
        </patternFill>
      </fill>
    </dxf>
    <dxf>
      <fill>
        <patternFill>
          <bgColor rgb="FFFFC1D1"/>
        </patternFill>
      </fill>
    </dxf>
    <dxf>
      <fill>
        <patternFill>
          <bgColor rgb="FFFFFFA3"/>
        </patternFill>
      </fill>
    </dxf>
    <dxf>
      <fill>
        <patternFill>
          <bgColor rgb="FFBFEFBF"/>
        </patternFill>
      </fill>
    </dxf>
    <dxf>
      <fill>
        <patternFill>
          <bgColor rgb="FFFFC1D1"/>
        </patternFill>
      </fill>
    </dxf>
    <dxf>
      <fill>
        <patternFill>
          <bgColor rgb="FFFFFFA3"/>
        </patternFill>
      </fill>
    </dxf>
    <dxf>
      <fill>
        <patternFill>
          <bgColor rgb="FFBFEFBF"/>
        </patternFill>
      </fill>
    </dxf>
    <dxf>
      <fill>
        <patternFill>
          <bgColor rgb="FFFFC1D1"/>
        </patternFill>
      </fill>
    </dxf>
    <dxf>
      <fill>
        <patternFill>
          <bgColor rgb="FFFFFFA3"/>
        </patternFill>
      </fill>
    </dxf>
    <dxf>
      <fill>
        <patternFill>
          <bgColor rgb="FFBFEFBF"/>
        </patternFill>
      </fill>
    </dxf>
  </dxfs>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46"/>
  <sheetViews>
    <sheetView showGridLines="0" tabSelected="1" workbookViewId="0">
      <selection activeCell="B16" sqref="B16"/>
    </sheetView>
  </sheetViews>
  <sheetFormatPr defaultColWidth="8.61328125" defaultRowHeight="14.15" x14ac:dyDescent="0.35"/>
  <cols>
    <col min="1" max="1" width="15.07421875" style="2" customWidth="1"/>
    <col min="2" max="2" width="60" style="2" customWidth="1"/>
    <col min="3" max="3" width="18" style="2" customWidth="1"/>
    <col min="4" max="4" width="12" style="2" customWidth="1"/>
    <col min="5" max="5" width="3" style="2" customWidth="1"/>
    <col min="6" max="6" width="23" style="2" customWidth="1"/>
    <col min="7" max="7" width="12" style="2" customWidth="1"/>
    <col min="8" max="8" width="18" style="2" customWidth="1"/>
    <col min="9" max="9" width="4.69140625" style="2" customWidth="1"/>
    <col min="10" max="18" width="8.61328125" style="2" customWidth="1"/>
    <col min="19" max="16384" width="8.61328125" style="2"/>
  </cols>
  <sheetData>
    <row r="1" spans="1:12" ht="24" customHeight="1" x14ac:dyDescent="0.35">
      <c r="A1" s="30" t="s">
        <v>61</v>
      </c>
      <c r="B1" s="8"/>
      <c r="C1" s="8"/>
      <c r="D1" s="8"/>
      <c r="E1" s="8"/>
      <c r="F1" s="8"/>
      <c r="G1" s="8"/>
      <c r="H1" s="8"/>
    </row>
    <row r="2" spans="1:12" ht="30" customHeight="1" x14ac:dyDescent="0.4">
      <c r="A2" s="9" t="s">
        <v>0</v>
      </c>
      <c r="B2" s="10"/>
      <c r="C2" s="10"/>
      <c r="D2" s="10"/>
      <c r="E2" s="10"/>
      <c r="F2" s="10"/>
      <c r="G2" s="10"/>
      <c r="H2" s="10"/>
    </row>
    <row r="3" spans="1:12" ht="14.6" thickBot="1" x14ac:dyDescent="0.4"/>
    <row r="4" spans="1:12" ht="14.5" customHeight="1" thickBot="1" x14ac:dyDescent="0.4">
      <c r="A4" s="39" t="s">
        <v>62</v>
      </c>
      <c r="B4" s="40"/>
      <c r="C4" s="40"/>
      <c r="D4" s="41"/>
      <c r="F4" s="39" t="s">
        <v>1</v>
      </c>
      <c r="G4" s="40"/>
      <c r="H4" s="41"/>
    </row>
    <row r="5" spans="1:12" ht="12" customHeight="1" x14ac:dyDescent="0.35">
      <c r="A5" s="31" t="s">
        <v>63</v>
      </c>
      <c r="B5" s="32"/>
      <c r="C5" s="32"/>
      <c r="D5" s="17"/>
      <c r="F5" s="55" t="s">
        <v>2</v>
      </c>
      <c r="G5" s="6" t="s">
        <v>3</v>
      </c>
      <c r="H5" s="56" t="s">
        <v>4</v>
      </c>
    </row>
    <row r="6" spans="1:12" ht="13.75" customHeight="1" x14ac:dyDescent="0.35">
      <c r="A6" s="33"/>
      <c r="B6" s="34"/>
      <c r="C6" s="34"/>
      <c r="D6" s="35"/>
      <c r="F6" s="57" t="s">
        <v>5</v>
      </c>
      <c r="G6" s="7" t="str">
        <f>IF(COUNTA(C14:C15)=0,"",D16)</f>
        <v/>
      </c>
      <c r="H6" s="58">
        <f>Configuration!$B$10</f>
        <v>4</v>
      </c>
    </row>
    <row r="7" spans="1:12" x14ac:dyDescent="0.35">
      <c r="A7" s="33"/>
      <c r="B7" s="34"/>
      <c r="C7" s="34"/>
      <c r="D7" s="35"/>
      <c r="F7" s="57" t="s">
        <v>6</v>
      </c>
      <c r="G7" s="7" t="str">
        <f>IF(COUNTA(C20:C23)=0,"",D24)</f>
        <v/>
      </c>
      <c r="H7" s="58">
        <f>Configuration!$B$11</f>
        <v>8</v>
      </c>
    </row>
    <row r="8" spans="1:12" ht="11.6" customHeight="1" thickBot="1" x14ac:dyDescent="0.4">
      <c r="A8" s="36"/>
      <c r="B8" s="37"/>
      <c r="C8" s="37"/>
      <c r="D8" s="38"/>
      <c r="F8" s="57" t="s">
        <v>7</v>
      </c>
      <c r="G8" s="7" t="str">
        <f>IF(COUNTA(C28:C30)=0,"",D31)</f>
        <v/>
      </c>
      <c r="H8" s="58">
        <f>Configuration!$B$12</f>
        <v>6</v>
      </c>
    </row>
    <row r="9" spans="1:12" x14ac:dyDescent="0.35">
      <c r="F9" s="57" t="s">
        <v>8</v>
      </c>
      <c r="G9" s="7" t="str">
        <f>IF(COUNTA(C35:C37)=0,"",D38)</f>
        <v/>
      </c>
      <c r="H9" s="58">
        <f>Configuration!$B$13</f>
        <v>6</v>
      </c>
    </row>
    <row r="10" spans="1:12" ht="14.6" thickBot="1" x14ac:dyDescent="0.4">
      <c r="F10" s="59" t="s">
        <v>9</v>
      </c>
      <c r="G10" s="60" t="str">
        <f>IF(COUNTA(C42:C44)=0,"",D45)</f>
        <v/>
      </c>
      <c r="H10" s="61">
        <f>Configuration!$B$14</f>
        <v>6</v>
      </c>
    </row>
    <row r="11" spans="1:12" ht="9" customHeight="1" thickBot="1" x14ac:dyDescent="0.45">
      <c r="A11"/>
      <c r="B11"/>
      <c r="C11"/>
      <c r="D11"/>
    </row>
    <row r="12" spans="1:12" ht="22" customHeight="1" thickBot="1" x14ac:dyDescent="0.4">
      <c r="A12" s="42" t="s">
        <v>11</v>
      </c>
      <c r="B12" s="16"/>
      <c r="C12" s="16"/>
      <c r="D12" s="17"/>
      <c r="F12" s="65" t="s">
        <v>12</v>
      </c>
      <c r="G12" s="66" t="str">
        <f>IF(COUNTA(C14:C15,C20:C23,C28:C30,C35:C37,C42:C44)=0,"",SUM(D16,D24,D31,D38,D45))</f>
        <v/>
      </c>
      <c r="H12" s="67">
        <f>Configuration!$B$15</f>
        <v>30</v>
      </c>
    </row>
    <row r="13" spans="1:12" ht="28" customHeight="1" thickBot="1" x14ac:dyDescent="0.4">
      <c r="A13" s="48" t="s">
        <v>13</v>
      </c>
      <c r="B13" s="49"/>
      <c r="C13" s="47" t="s">
        <v>10</v>
      </c>
      <c r="D13" s="54" t="s">
        <v>3</v>
      </c>
      <c r="F13" s="23" t="s">
        <v>14</v>
      </c>
      <c r="G13" s="24"/>
      <c r="H13" s="25" t="str">
        <f>IF(COUNTA(C14:C15,C20:C23,C28:C30,C35:C37,C42:C44)&lt;15,"",IF(OR(C14="No",C15="No",C20="Yes",C21="Yes",C22="Yes",C23="Yes"),"Do Not Proceed",IF(G12&gt;=Configuration!$B$2,"Proceed",IF(G12&gt;=Configuration!$B$3,"Revise","Do Not Proceed"))))</f>
        <v/>
      </c>
    </row>
    <row r="14" spans="1:12" ht="28.5" customHeight="1" thickBot="1" x14ac:dyDescent="0.4">
      <c r="A14" s="43">
        <v>1</v>
      </c>
      <c r="B14" s="5" t="s">
        <v>15</v>
      </c>
      <c r="C14" s="4"/>
      <c r="D14" s="44" t="str">
        <f>IF(C14="","",IF(C14="Yes",2,IF(C14="Somewhat",1,0)))</f>
        <v/>
      </c>
      <c r="F14" s="62" t="s">
        <v>17</v>
      </c>
      <c r="G14" s="63"/>
      <c r="H14" s="64"/>
      <c r="J14" s="3"/>
      <c r="K14" s="3"/>
      <c r="L14" s="3"/>
    </row>
    <row r="15" spans="1:12" ht="28.5" customHeight="1" thickBot="1" x14ac:dyDescent="0.4">
      <c r="A15" s="43">
        <v>2</v>
      </c>
      <c r="B15" s="5" t="s">
        <v>18</v>
      </c>
      <c r="C15" s="4"/>
      <c r="D15" s="44" t="str">
        <f>IF(C15="","",IF(C15="Yes",2,IF(C15="Somewhat",1,0)))</f>
        <v/>
      </c>
      <c r="G15" s="3"/>
      <c r="H15" s="3"/>
    </row>
    <row r="16" spans="1:12" ht="22" customHeight="1" thickBot="1" x14ac:dyDescent="0.4">
      <c r="A16" s="71" t="s">
        <v>19</v>
      </c>
      <c r="B16" s="72"/>
      <c r="C16" s="45"/>
      <c r="D16" s="46" t="str">
        <f>IF(COUNTA(C14:C15)=0,"",SUM(D14:D15))</f>
        <v/>
      </c>
      <c r="F16" s="68" t="s">
        <v>60</v>
      </c>
      <c r="G16" s="69"/>
      <c r="H16" s="70"/>
    </row>
    <row r="17" spans="1:8" ht="28" customHeight="1" thickBot="1" x14ac:dyDescent="0.4">
      <c r="F17" s="18" t="s">
        <v>20</v>
      </c>
      <c r="G17" s="21" t="str">
        <f>IF(COUNTA(C14:C15)&lt;2,"",IF(COUNTIF(C14:C15,"No")&gt;0,"HIGH",IF(COUNTIF(C14:C15,"Somewhat")&gt;0,"MODERATE","No Risk")))</f>
        <v/>
      </c>
      <c r="H17" s="22"/>
    </row>
    <row r="18" spans="1:8" ht="26.05" customHeight="1" x14ac:dyDescent="0.35">
      <c r="A18" s="42" t="s">
        <v>21</v>
      </c>
      <c r="B18" s="32"/>
      <c r="C18" s="32"/>
      <c r="D18" s="17"/>
      <c r="F18" s="19" t="s">
        <v>22</v>
      </c>
      <c r="G18" s="28" t="str">
        <f>IF(COUNTA(C20:C23)&lt;4,"",IF(COUNTIF(C20:C23,"Yes")&gt;0,"HIGH",IF(COUNTIF(C20:C23,"Unclear")&gt;0,"MODERATE","No Risk")))</f>
        <v/>
      </c>
      <c r="H18" s="29"/>
    </row>
    <row r="19" spans="1:8" ht="25.5" customHeight="1" x14ac:dyDescent="0.35">
      <c r="A19" s="48" t="s">
        <v>23</v>
      </c>
      <c r="B19" s="49"/>
      <c r="C19" s="47" t="s">
        <v>10</v>
      </c>
      <c r="D19" s="54" t="s">
        <v>3</v>
      </c>
      <c r="F19" s="19" t="s">
        <v>24</v>
      </c>
      <c r="G19" s="28" t="str">
        <f>IF(COUNTA(C28:C30)&lt;3,"",IF(D31&gt;=4,"NA",IF(D31=3,"MODERATE","HIGH")))</f>
        <v/>
      </c>
      <c r="H19" s="29"/>
    </row>
    <row r="20" spans="1:8" ht="28.5" customHeight="1" x14ac:dyDescent="0.35">
      <c r="A20" s="43">
        <v>1</v>
      </c>
      <c r="B20" s="5" t="s">
        <v>25</v>
      </c>
      <c r="C20" s="4"/>
      <c r="D20" s="44" t="str">
        <f>IF(C20="","",IF(C20="No",2,IF(C20="Unclear",1,0)))</f>
        <v/>
      </c>
      <c r="F20" s="19" t="s">
        <v>8</v>
      </c>
      <c r="G20" s="28" t="str">
        <f>IF(COUNTA(C35:C37)&lt;3,"",IF(D38&gt;=4,"No Risk",IF(D38=3,"MODERATE","HIGH")))</f>
        <v/>
      </c>
      <c r="H20" s="29"/>
    </row>
    <row r="21" spans="1:8" ht="28.5" customHeight="1" thickBot="1" x14ac:dyDescent="0.4">
      <c r="A21" s="43">
        <v>2</v>
      </c>
      <c r="B21" s="5" t="s">
        <v>27</v>
      </c>
      <c r="C21" s="4"/>
      <c r="D21" s="44" t="str">
        <f>IF(C21="","",IF(C21="No",2,IF(C21="Unclear",1,0)))</f>
        <v/>
      </c>
      <c r="F21" s="20" t="s">
        <v>9</v>
      </c>
      <c r="G21" s="26" t="str">
        <f>IF(COUNTA(C42:C44)&lt;3,"",IF(D45&gt;=4,"No Risk",IF(D45=3,"MODERATE","HIGH")))</f>
        <v/>
      </c>
      <c r="H21" s="27"/>
    </row>
    <row r="22" spans="1:8" ht="28.5" customHeight="1" thickBot="1" x14ac:dyDescent="0.4">
      <c r="A22" s="43">
        <v>3</v>
      </c>
      <c r="B22" s="5" t="s">
        <v>29</v>
      </c>
      <c r="C22" s="4"/>
      <c r="D22" s="44" t="str">
        <f t="shared" ref="D22:D23" si="0">IF(C22="","",IF(C22="No",2,IF(C22="Unclear",1,0)))</f>
        <v/>
      </c>
      <c r="F22" s="13" t="s">
        <v>30</v>
      </c>
      <c r="G22" s="14" t="str">
        <f>IF(COUNTA(C14:C15,C20:C23,C28:C30,C35:C37,C42:C44)&lt;15,"",IF(COUNTIF(G17:G21,"HIGH")&gt;0,"HIGH",IF(COUNTIF(G17:G21,"MODERATE")&gt;0,"MODERATE","No Risk")))</f>
        <v/>
      </c>
      <c r="H22" s="15"/>
    </row>
    <row r="23" spans="1:8" ht="28.5" customHeight="1" x14ac:dyDescent="0.35">
      <c r="A23" s="43">
        <v>4</v>
      </c>
      <c r="B23" s="5" t="s">
        <v>31</v>
      </c>
      <c r="C23" s="4"/>
      <c r="D23" s="44" t="str">
        <f t="shared" si="0"/>
        <v/>
      </c>
      <c r="G23" s="11"/>
      <c r="H23" s="12"/>
    </row>
    <row r="24" spans="1:8" ht="22" customHeight="1" thickBot="1" x14ac:dyDescent="0.4">
      <c r="A24" s="73" t="s">
        <v>19</v>
      </c>
      <c r="B24" s="72"/>
      <c r="C24" s="74"/>
      <c r="D24" s="75" t="str">
        <f>IF(COUNTA(C20:C23)=0,"",SUM(D20:D23))</f>
        <v/>
      </c>
      <c r="F24" s="3"/>
    </row>
    <row r="25" spans="1:8" ht="22" customHeight="1" thickBot="1" x14ac:dyDescent="0.4"/>
    <row r="26" spans="1:8" ht="22" customHeight="1" x14ac:dyDescent="0.35">
      <c r="A26" s="42" t="s">
        <v>32</v>
      </c>
      <c r="B26" s="32"/>
      <c r="C26" s="32"/>
      <c r="D26" s="17"/>
    </row>
    <row r="27" spans="1:8" ht="28" customHeight="1" x14ac:dyDescent="0.35">
      <c r="A27" s="50" t="s">
        <v>33</v>
      </c>
      <c r="B27" s="51"/>
      <c r="C27" s="47" t="s">
        <v>10</v>
      </c>
      <c r="D27" s="54" t="s">
        <v>3</v>
      </c>
    </row>
    <row r="28" spans="1:8" ht="29.5" customHeight="1" x14ac:dyDescent="0.35">
      <c r="A28" s="43">
        <v>1</v>
      </c>
      <c r="B28" s="5" t="s">
        <v>34</v>
      </c>
      <c r="C28" s="4"/>
      <c r="D28" s="44" t="str">
        <f t="shared" ref="D28:D30" si="1">IF(C28="","",IF(C28="Yes",2,IF(C28="Somewhat",1,0)))</f>
        <v/>
      </c>
    </row>
    <row r="29" spans="1:8" ht="28.5" customHeight="1" x14ac:dyDescent="0.35">
      <c r="A29" s="43">
        <v>2</v>
      </c>
      <c r="B29" s="5" t="s">
        <v>35</v>
      </c>
      <c r="C29" s="4"/>
      <c r="D29" s="44" t="str">
        <f t="shared" si="1"/>
        <v/>
      </c>
    </row>
    <row r="30" spans="1:8" ht="27.55" customHeight="1" x14ac:dyDescent="0.35">
      <c r="A30" s="43">
        <v>3</v>
      </c>
      <c r="B30" s="5" t="s">
        <v>37</v>
      </c>
      <c r="C30" s="4"/>
      <c r="D30" s="44" t="str">
        <f t="shared" si="1"/>
        <v/>
      </c>
    </row>
    <row r="31" spans="1:8" ht="22" customHeight="1" thickBot="1" x14ac:dyDescent="0.4">
      <c r="A31" s="73" t="s">
        <v>19</v>
      </c>
      <c r="B31" s="76"/>
      <c r="C31" s="74"/>
      <c r="D31" s="75" t="str">
        <f>IF(COUNTA(C28:C30)=0,"",SUM(D28:D30))</f>
        <v/>
      </c>
    </row>
    <row r="32" spans="1:8" ht="22" customHeight="1" thickBot="1" x14ac:dyDescent="0.4"/>
    <row r="33" spans="1:4" ht="22" customHeight="1" x14ac:dyDescent="0.35">
      <c r="A33" s="42" t="s">
        <v>38</v>
      </c>
      <c r="B33" s="32"/>
      <c r="C33" s="32"/>
      <c r="D33" s="17"/>
    </row>
    <row r="34" spans="1:4" ht="28" customHeight="1" x14ac:dyDescent="0.35">
      <c r="A34" s="52" t="s">
        <v>39</v>
      </c>
      <c r="B34" s="53"/>
      <c r="C34" s="47" t="s">
        <v>10</v>
      </c>
      <c r="D34" s="54" t="s">
        <v>3</v>
      </c>
    </row>
    <row r="35" spans="1:4" ht="29.05" customHeight="1" x14ac:dyDescent="0.35">
      <c r="A35" s="43">
        <v>1</v>
      </c>
      <c r="B35" s="5" t="s">
        <v>40</v>
      </c>
      <c r="C35" s="4"/>
      <c r="D35" s="44" t="str">
        <f t="shared" ref="D35:D37" si="2">IF(C35="","",IF(C35="Yes",2,IF(C35="Somewhat",1,0)))</f>
        <v/>
      </c>
    </row>
    <row r="36" spans="1:4" ht="28.5" customHeight="1" x14ac:dyDescent="0.35">
      <c r="A36" s="43">
        <v>2</v>
      </c>
      <c r="B36" s="5" t="s">
        <v>41</v>
      </c>
      <c r="C36" s="4"/>
      <c r="D36" s="44" t="str">
        <f>IF(C36="","",IF(C36="Yes",2,IF(C36="Somewhat",1,0)))</f>
        <v/>
      </c>
    </row>
    <row r="37" spans="1:4" ht="28.5" customHeight="1" x14ac:dyDescent="0.35">
      <c r="A37" s="43">
        <v>3</v>
      </c>
      <c r="B37" s="5" t="s">
        <v>42</v>
      </c>
      <c r="C37" s="4"/>
      <c r="D37" s="44" t="str">
        <f t="shared" si="2"/>
        <v/>
      </c>
    </row>
    <row r="38" spans="1:4" ht="22" customHeight="1" thickBot="1" x14ac:dyDescent="0.4">
      <c r="A38" s="73" t="s">
        <v>19</v>
      </c>
      <c r="B38" s="76"/>
      <c r="C38" s="74"/>
      <c r="D38" s="75" t="str">
        <f>IF(COUNTA(C35:C37)=0,"",SUM(D35:D37))</f>
        <v/>
      </c>
    </row>
    <row r="39" spans="1:4" ht="22" customHeight="1" thickBot="1" x14ac:dyDescent="0.4"/>
    <row r="40" spans="1:4" ht="22" customHeight="1" x14ac:dyDescent="0.35">
      <c r="A40" s="42" t="s">
        <v>43</v>
      </c>
      <c r="B40" s="32"/>
      <c r="C40" s="32"/>
      <c r="D40" s="17"/>
    </row>
    <row r="41" spans="1:4" ht="28" customHeight="1" x14ac:dyDescent="0.35">
      <c r="A41" s="52" t="s">
        <v>44</v>
      </c>
      <c r="B41" s="53"/>
      <c r="C41" s="47" t="s">
        <v>10</v>
      </c>
      <c r="D41" s="54" t="s">
        <v>3</v>
      </c>
    </row>
    <row r="42" spans="1:4" ht="28.5" customHeight="1" x14ac:dyDescent="0.35">
      <c r="A42" s="43">
        <v>1</v>
      </c>
      <c r="B42" s="5" t="s">
        <v>45</v>
      </c>
      <c r="C42" s="4"/>
      <c r="D42" s="44" t="str">
        <f t="shared" ref="D42:D44" si="3">IF(C42="","",IF(C42="Yes",2,IF(C42="Somewhat",1,0)))</f>
        <v/>
      </c>
    </row>
    <row r="43" spans="1:4" ht="28.5" customHeight="1" x14ac:dyDescent="0.35">
      <c r="A43" s="43">
        <v>2</v>
      </c>
      <c r="B43" s="5" t="s">
        <v>46</v>
      </c>
      <c r="C43" s="4"/>
      <c r="D43" s="44" t="str">
        <f t="shared" si="3"/>
        <v/>
      </c>
    </row>
    <row r="44" spans="1:4" ht="28.5" customHeight="1" x14ac:dyDescent="0.35">
      <c r="A44" s="43">
        <v>3</v>
      </c>
      <c r="B44" s="5" t="s">
        <v>47</v>
      </c>
      <c r="C44" s="4"/>
      <c r="D44" s="44" t="str">
        <f t="shared" si="3"/>
        <v/>
      </c>
    </row>
    <row r="45" spans="1:4" ht="22" customHeight="1" thickBot="1" x14ac:dyDescent="0.4">
      <c r="A45" s="73" t="s">
        <v>19</v>
      </c>
      <c r="B45" s="76"/>
      <c r="C45" s="74"/>
      <c r="D45" s="75" t="str">
        <f>IF(COUNTA(C42:C44)=0,"",SUM(D42:D44))</f>
        <v/>
      </c>
    </row>
    <row r="46" spans="1:4" ht="22" customHeight="1" x14ac:dyDescent="0.35"/>
  </sheetData>
  <mergeCells count="25">
    <mergeCell ref="A41:B41"/>
    <mergeCell ref="G20:H20"/>
    <mergeCell ref="A5:D8"/>
    <mergeCell ref="A4:D4"/>
    <mergeCell ref="G22:H22"/>
    <mergeCell ref="F16:H16"/>
    <mergeCell ref="F14:H14"/>
    <mergeCell ref="A13:B13"/>
    <mergeCell ref="A19:B19"/>
    <mergeCell ref="A27:B27"/>
    <mergeCell ref="A34:B34"/>
    <mergeCell ref="A1:H1"/>
    <mergeCell ref="A18:D18"/>
    <mergeCell ref="A12:D12"/>
    <mergeCell ref="A33:D33"/>
    <mergeCell ref="G18:H18"/>
    <mergeCell ref="G17:H17"/>
    <mergeCell ref="G23:H23"/>
    <mergeCell ref="A2:H2"/>
    <mergeCell ref="F4:H4"/>
    <mergeCell ref="A40:D40"/>
    <mergeCell ref="G19:H19"/>
    <mergeCell ref="A26:D26"/>
    <mergeCell ref="F13:G13"/>
    <mergeCell ref="G21:H21"/>
  </mergeCells>
  <conditionalFormatting sqref="D14:D15">
    <cfRule type="expression" dxfId="23" priority="37">
      <formula>AND($C14&lt;&gt;"",D14=2)</formula>
    </cfRule>
    <cfRule type="expression" dxfId="22" priority="38">
      <formula>AND($C14&lt;&gt;"",D14=1)</formula>
    </cfRule>
    <cfRule type="expression" dxfId="21" priority="39">
      <formula>AND($C14&lt;&gt;"",D14=0)</formula>
    </cfRule>
  </conditionalFormatting>
  <conditionalFormatting sqref="D20:D23">
    <cfRule type="expression" dxfId="20" priority="43">
      <formula>AND($C20&lt;&gt;"",D20=2)</formula>
    </cfRule>
    <cfRule type="expression" dxfId="19" priority="44">
      <formula>AND($C20&lt;&gt;"",D20=1)</formula>
    </cfRule>
    <cfRule type="expression" dxfId="18" priority="45">
      <formula>AND($C20&lt;&gt;"",D20=0)</formula>
    </cfRule>
  </conditionalFormatting>
  <conditionalFormatting sqref="D28:D30">
    <cfRule type="expression" dxfId="17" priority="10">
      <formula>AND($C28&lt;&gt;"",D28=2)</formula>
    </cfRule>
    <cfRule type="expression" dxfId="16" priority="11">
      <formula>AND($C28&lt;&gt;"",D28=1)</formula>
    </cfRule>
    <cfRule type="expression" dxfId="15" priority="12">
      <formula>AND($C28&lt;&gt;"",D28=0)</formula>
    </cfRule>
  </conditionalFormatting>
  <conditionalFormatting sqref="D35:D37">
    <cfRule type="expression" dxfId="14" priority="7">
      <formula>AND($C35&lt;&gt;"",D35=2)</formula>
    </cfRule>
    <cfRule type="expression" dxfId="13" priority="8">
      <formula>AND($C35&lt;&gt;"",D35=1)</formula>
    </cfRule>
    <cfRule type="expression" dxfId="12" priority="9">
      <formula>AND($C35&lt;&gt;"",D35=0)</formula>
    </cfRule>
  </conditionalFormatting>
  <conditionalFormatting sqref="D42:D44">
    <cfRule type="expression" dxfId="11" priority="1">
      <formula>AND($C42&lt;&gt;"",D42=2)</formula>
    </cfRule>
    <cfRule type="expression" dxfId="10" priority="2">
      <formula>AND($C42&lt;&gt;"",D42=1)</formula>
    </cfRule>
    <cfRule type="expression" dxfId="9" priority="3">
      <formula>AND($C42&lt;&gt;"",D42=0)</formula>
    </cfRule>
  </conditionalFormatting>
  <conditionalFormatting sqref="G22">
    <cfRule type="expression" dxfId="8" priority="34">
      <formula>G22="HIGH"</formula>
    </cfRule>
    <cfRule type="expression" dxfId="7" priority="35">
      <formula>G22="MODERATE"</formula>
    </cfRule>
    <cfRule type="expression" dxfId="6" priority="36">
      <formula>G22="LOW"</formula>
    </cfRule>
  </conditionalFormatting>
  <conditionalFormatting sqref="G17:H21">
    <cfRule type="expression" dxfId="5" priority="97">
      <formula>G17="HIGH"</formula>
    </cfRule>
    <cfRule type="expression" dxfId="4" priority="98">
      <formula>G17="MODERATE"</formula>
    </cfRule>
    <cfRule type="expression" dxfId="3" priority="99">
      <formula>G17="LOW"</formula>
    </cfRule>
  </conditionalFormatting>
  <conditionalFormatting sqref="H13">
    <cfRule type="expression" dxfId="2" priority="82">
      <formula>H13="Proceed"</formula>
    </cfRule>
    <cfRule type="expression" dxfId="1" priority="83">
      <formula>H13="Revise"</formula>
    </cfRule>
    <cfRule type="expression" dxfId="0" priority="84">
      <formula>H13="Do Not Proceed"</formula>
    </cfRule>
  </conditionalFormatting>
  <dataValidations count="4">
    <dataValidation type="list" allowBlank="1" sqref="C35:C37 C14:C15" xr:uid="{00000000-0002-0000-0000-000000000000}">
      <formula1>YesPartialNo</formula1>
    </dataValidation>
    <dataValidation type="list" allowBlank="1" showInputMessage="1" showErrorMessage="1" sqref="C28:C30" xr:uid="{00000000-0002-0000-0000-000001000000}">
      <formula1>YesPartialNo</formula1>
    </dataValidation>
    <dataValidation type="list" allowBlank="1" sqref="C42:C44" xr:uid="{00000000-0002-0000-0000-000002000000}">
      <formula1>HighModerateLow</formula1>
    </dataValidation>
    <dataValidation type="list" allowBlank="1" showInputMessage="1" showErrorMessage="1" sqref="C20:C23" xr:uid="{00000000-0002-0000-0000-000004000000}">
      <formula1>NoUnclearYes</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22"/>
  <sheetViews>
    <sheetView showGridLines="0" topLeftCell="A14" workbookViewId="0"/>
  </sheetViews>
  <sheetFormatPr defaultRowHeight="14.6" x14ac:dyDescent="0.4"/>
  <cols>
    <col min="1" max="2" width="18" customWidth="1"/>
    <col min="4" max="7" width="18" customWidth="1"/>
  </cols>
  <sheetData>
    <row r="1" spans="1:2" x14ac:dyDescent="0.4">
      <c r="A1" s="1" t="s">
        <v>48</v>
      </c>
      <c r="B1" s="1" t="s">
        <v>49</v>
      </c>
    </row>
    <row r="2" spans="1:2" x14ac:dyDescent="0.4">
      <c r="A2" t="s">
        <v>50</v>
      </c>
      <c r="B2">
        <v>22</v>
      </c>
    </row>
    <row r="3" spans="1:2" x14ac:dyDescent="0.4">
      <c r="A3" t="s">
        <v>51</v>
      </c>
      <c r="B3">
        <v>14</v>
      </c>
    </row>
    <row r="4" spans="1:2" x14ac:dyDescent="0.4">
      <c r="A4" t="s">
        <v>52</v>
      </c>
      <c r="B4">
        <v>2</v>
      </c>
    </row>
    <row r="9" spans="1:2" x14ac:dyDescent="0.4">
      <c r="A9" t="s">
        <v>53</v>
      </c>
    </row>
    <row r="10" spans="1:2" x14ac:dyDescent="0.4">
      <c r="A10" t="s">
        <v>5</v>
      </c>
      <c r="B10">
        <v>4</v>
      </c>
    </row>
    <row r="11" spans="1:2" x14ac:dyDescent="0.4">
      <c r="A11" t="s">
        <v>6</v>
      </c>
      <c r="B11">
        <v>8</v>
      </c>
    </row>
    <row r="12" spans="1:2" x14ac:dyDescent="0.4">
      <c r="A12" t="s">
        <v>7</v>
      </c>
      <c r="B12">
        <v>6</v>
      </c>
    </row>
    <row r="13" spans="1:2" x14ac:dyDescent="0.4">
      <c r="A13" t="s">
        <v>8</v>
      </c>
      <c r="B13">
        <v>6</v>
      </c>
    </row>
    <row r="14" spans="1:2" x14ac:dyDescent="0.4">
      <c r="A14" t="s">
        <v>9</v>
      </c>
      <c r="B14">
        <v>6</v>
      </c>
    </row>
    <row r="15" spans="1:2" x14ac:dyDescent="0.4">
      <c r="A15" t="s">
        <v>54</v>
      </c>
      <c r="B15">
        <f>SUM(B10:B14)</f>
        <v>30</v>
      </c>
    </row>
    <row r="19" spans="4:7" x14ac:dyDescent="0.4">
      <c r="D19" t="s">
        <v>55</v>
      </c>
      <c r="E19" t="s">
        <v>56</v>
      </c>
      <c r="F19" t="s">
        <v>57</v>
      </c>
      <c r="G19" t="s">
        <v>58</v>
      </c>
    </row>
    <row r="20" spans="4:7" x14ac:dyDescent="0.4">
      <c r="D20" t="s">
        <v>16</v>
      </c>
      <c r="E20" t="s">
        <v>28</v>
      </c>
      <c r="F20" t="s">
        <v>28</v>
      </c>
      <c r="G20" t="s">
        <v>16</v>
      </c>
    </row>
    <row r="21" spans="4:7" x14ac:dyDescent="0.4">
      <c r="D21" t="s">
        <v>36</v>
      </c>
      <c r="E21" t="s">
        <v>26</v>
      </c>
      <c r="F21" t="s">
        <v>36</v>
      </c>
      <c r="G21" t="s">
        <v>59</v>
      </c>
    </row>
    <row r="22" spans="4:7" x14ac:dyDescent="0.4">
      <c r="D22" t="s">
        <v>28</v>
      </c>
      <c r="E22" t="s">
        <v>16</v>
      </c>
      <c r="F22" t="s">
        <v>16</v>
      </c>
      <c r="G22" t="s">
        <v>28</v>
      </c>
    </row>
  </sheetData>
  <pageMargins left="0.7" right="0.7" top="0.75" bottom="0.75" header="0.3" footer="0.3"/>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Quick Test</vt:lpstr>
      <vt:lpstr>Configuration</vt:lpstr>
      <vt:lpstr>HighModerateLow</vt:lpstr>
      <vt:lpstr>NoUnclearYes</vt:lpstr>
      <vt:lpstr>YesPartialNo</vt:lpstr>
      <vt:lpstr>YesPossiblyNo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Newhall, Julia (DPH)</dc:creator>
  <cp:lastModifiedBy>Newhall, Julia (DPH)</cp:lastModifiedBy>
  <dcterms:created xsi:type="dcterms:W3CDTF">2026-09-24T16:59:19Z</dcterms:created>
  <dcterms:modified xsi:type="dcterms:W3CDTF">2026-09-24T17:02:21Z</dcterms:modified>
</cp:coreProperties>
</file>